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LAs, MOUs, Resolutions, Contracts, Agenda Items\City Contracts\"/>
    </mc:Choice>
  </mc:AlternateContent>
  <bookViews>
    <workbookView xWindow="0" yWindow="0" windowWidth="41820" windowHeight="16620" tabRatio="533"/>
  </bookViews>
  <sheets>
    <sheet name="Schedule A" sheetId="2" r:id="rId1"/>
  </sheets>
  <calcPr calcId="152511"/>
</workbook>
</file>

<file path=xl/calcChain.xml><?xml version="1.0" encoding="utf-8"?>
<calcChain xmlns="http://schemas.openxmlformats.org/spreadsheetml/2006/main">
  <c r="N32" i="2" l="1"/>
  <c r="N33" i="2" s="1"/>
  <c r="N37" i="2"/>
  <c r="N41" i="2" s="1"/>
  <c r="N36" i="2"/>
  <c r="M32" i="2"/>
  <c r="M33" i="2" s="1"/>
  <c r="L32" i="2"/>
  <c r="L37" i="2"/>
  <c r="L41" i="2" s="1"/>
  <c r="L36" i="2"/>
  <c r="K32" i="2"/>
  <c r="K36" i="2" s="1"/>
  <c r="J32" i="2"/>
  <c r="J37" i="2"/>
  <c r="J41" i="2" s="1"/>
  <c r="J36" i="2"/>
  <c r="I32" i="2"/>
  <c r="I37" i="2" s="1"/>
  <c r="I33" i="2"/>
  <c r="H32" i="2"/>
  <c r="H37" i="2"/>
  <c r="H41" i="2" s="1"/>
  <c r="H36" i="2"/>
  <c r="G32" i="2"/>
  <c r="G33" i="2" s="1"/>
  <c r="G36" i="2"/>
  <c r="G37" i="2"/>
  <c r="G41" i="2" s="1"/>
  <c r="F32" i="2"/>
  <c r="F37" i="2" s="1"/>
  <c r="B32" i="2"/>
  <c r="B36" i="2" s="1"/>
  <c r="E32" i="2"/>
  <c r="E37" i="2"/>
  <c r="E41" i="2" s="1"/>
  <c r="E36" i="2"/>
  <c r="C32" i="2"/>
  <c r="C36" i="2" s="1"/>
  <c r="D32" i="2"/>
  <c r="D37" i="2" s="1"/>
  <c r="L28" i="2"/>
  <c r="L24" i="2"/>
  <c r="L20" i="2"/>
  <c r="L16" i="2"/>
  <c r="L12" i="2"/>
  <c r="I36" i="2"/>
  <c r="I28" i="2"/>
  <c r="I24" i="2"/>
  <c r="I20" i="2"/>
  <c r="I16" i="2"/>
  <c r="I12" i="2"/>
  <c r="F28" i="2"/>
  <c r="F24" i="2"/>
  <c r="F20" i="2"/>
  <c r="F16" i="2"/>
  <c r="F12" i="2"/>
  <c r="C16" i="2"/>
  <c r="C28" i="2"/>
  <c r="C24" i="2"/>
  <c r="C20" i="2"/>
  <c r="C12" i="2"/>
  <c r="O32" i="2"/>
  <c r="O36" i="2" s="1"/>
  <c r="O28" i="2"/>
  <c r="O24" i="2"/>
  <c r="O20" i="2"/>
  <c r="O16" i="2"/>
  <c r="O12" i="2"/>
  <c r="N28" i="2"/>
  <c r="M28" i="2"/>
  <c r="K28" i="2"/>
  <c r="J28" i="2"/>
  <c r="H28" i="2"/>
  <c r="G28" i="2"/>
  <c r="E28" i="2"/>
  <c r="D28" i="2"/>
  <c r="B28" i="2"/>
  <c r="N24" i="2"/>
  <c r="M24" i="2"/>
  <c r="K24" i="2"/>
  <c r="J24" i="2"/>
  <c r="H24" i="2"/>
  <c r="G24" i="2"/>
  <c r="E24" i="2"/>
  <c r="D24" i="2"/>
  <c r="B24" i="2"/>
  <c r="N20" i="2"/>
  <c r="M20" i="2"/>
  <c r="K20" i="2"/>
  <c r="J20" i="2"/>
  <c r="H20" i="2"/>
  <c r="G20" i="2"/>
  <c r="E20" i="2"/>
  <c r="D20" i="2"/>
  <c r="B20" i="2"/>
  <c r="N16" i="2"/>
  <c r="M16" i="2"/>
  <c r="K16" i="2"/>
  <c r="J16" i="2"/>
  <c r="H16" i="2"/>
  <c r="G16" i="2"/>
  <c r="E16" i="2"/>
  <c r="D16" i="2"/>
  <c r="B16" i="2"/>
  <c r="N12" i="2"/>
  <c r="M12" i="2"/>
  <c r="K12" i="2"/>
  <c r="J12" i="2"/>
  <c r="H12" i="2"/>
  <c r="G12" i="2"/>
  <c r="D12" i="2"/>
  <c r="B12" i="2"/>
  <c r="E12" i="2"/>
  <c r="J33" i="2"/>
  <c r="J38" i="2"/>
  <c r="E38" i="2"/>
  <c r="L38" i="2"/>
  <c r="H33" i="2"/>
  <c r="L33" i="2"/>
  <c r="E33" i="2"/>
  <c r="F33" i="2"/>
  <c r="I41" i="2" l="1"/>
  <c r="I38" i="2"/>
  <c r="F41" i="2"/>
  <c r="F38" i="2"/>
  <c r="D41" i="2"/>
  <c r="D38" i="2"/>
  <c r="M36" i="2"/>
  <c r="K33" i="2"/>
  <c r="O33" i="2"/>
  <c r="M37" i="2"/>
  <c r="N38" i="2"/>
  <c r="D33" i="2"/>
  <c r="O37" i="2"/>
  <c r="D36" i="2"/>
  <c r="F36" i="2"/>
  <c r="K37" i="2"/>
  <c r="H38" i="2"/>
  <c r="G38" i="2"/>
  <c r="C33" i="2"/>
  <c r="C37" i="2"/>
  <c r="C41" i="2" s="1"/>
  <c r="B33" i="2"/>
  <c r="B37" i="2"/>
  <c r="B41" i="2" s="1"/>
  <c r="K41" i="2" l="1"/>
  <c r="K38" i="2"/>
  <c r="O41" i="2"/>
  <c r="O38" i="2"/>
  <c r="M41" i="2"/>
  <c r="M38" i="2"/>
  <c r="C38" i="2"/>
  <c r="B38" i="2"/>
</calcChain>
</file>

<file path=xl/sharedStrings.xml><?xml version="1.0" encoding="utf-8"?>
<sst xmlns="http://schemas.openxmlformats.org/spreadsheetml/2006/main" count="64" uniqueCount="42">
  <si>
    <t>Structural</t>
  </si>
  <si>
    <t>Electrical</t>
  </si>
  <si>
    <t>Mechanical</t>
  </si>
  <si>
    <t>Plumbing</t>
  </si>
  <si>
    <t>MONDAY</t>
  </si>
  <si>
    <t>DAYS</t>
  </si>
  <si>
    <t xml:space="preserve">Building </t>
  </si>
  <si>
    <t>Official</t>
  </si>
  <si>
    <t>Total hrs.</t>
  </si>
  <si>
    <t>Total FTE</t>
  </si>
  <si>
    <t>TUESDAY</t>
  </si>
  <si>
    <t>WEDNESDAY</t>
  </si>
  <si>
    <t>THURSDAY</t>
  </si>
  <si>
    <t>FRIDAY</t>
  </si>
  <si>
    <t>Annual</t>
  </si>
  <si>
    <t xml:space="preserve">                   Signature</t>
  </si>
  <si>
    <t xml:space="preserve">            Title</t>
  </si>
  <si>
    <t xml:space="preserve">              Printed Name</t>
  </si>
  <si>
    <t>Weekly</t>
  </si>
  <si>
    <t>Total # of Weeks</t>
  </si>
  <si>
    <t>INSP.</t>
  </si>
  <si>
    <t>P.E.</t>
  </si>
  <si>
    <t>FTE - Full time equivalency</t>
  </si>
  <si>
    <t>Clerical</t>
  </si>
  <si>
    <t>STAFF</t>
  </si>
  <si>
    <t>SCHEDULE A</t>
  </si>
  <si>
    <t>Total Dollar Amt.</t>
  </si>
  <si>
    <t>Daily Total FTEs = Total daily hours divided by 7.5.</t>
  </si>
  <si>
    <t>Weekly hours = sum of total daily hours.</t>
  </si>
  <si>
    <t>Weekly FTEs = Total weekly hours divided by 37.5</t>
  </si>
  <si>
    <t>Annual hours = Total # of weeks times total weeky hours.</t>
  </si>
  <si>
    <t>Annual FTEs = Annual hours divided by 1744</t>
  </si>
  <si>
    <t>Dollar amount = annual hours times hourly rate for below services:</t>
  </si>
  <si>
    <t>ANNUAL SERVICE REQUEST</t>
  </si>
  <si>
    <t>CHIEF</t>
  </si>
  <si>
    <t>ENVIRONMENTAL LICENSING AND BUILDING PERMITTING DIVISION</t>
  </si>
  <si>
    <t>BO: Building Official (Hourly rate - $99.80)</t>
  </si>
  <si>
    <t>INSP:  Inspector (Hourly rate - $78.40)</t>
  </si>
  <si>
    <t>PE:  Plans Examiner (Hourly rate - $89.30)</t>
  </si>
  <si>
    <t>CHIEF:  Chief rate (Hourly rate - $90.20)</t>
  </si>
  <si>
    <t>Clerical Staff (Hourly rate - $39.20)</t>
  </si>
  <si>
    <t>CITY OF DANIA BEACH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</si>
</sst>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name val="Arial"/>
    </font>
    <font>
      <sz val="8"/>
      <name val="Arial"/>
    </font>
    <font>
      <sz val="16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 readingOrder="1"/>
    </xf>
    <xf numFmtId="0" fontId="0" fillId="0" borderId="2" xfId="0" applyBorder="1"/>
    <xf numFmtId="0" fontId="5" fillId="0" borderId="0" xfId="0" applyFont="1"/>
    <xf numFmtId="0" fontId="0" fillId="2" borderId="3" xfId="0" applyFill="1" applyBorder="1"/>
    <xf numFmtId="0" fontId="0" fillId="2" borderId="4" xfId="0" applyFill="1" applyBorder="1"/>
    <xf numFmtId="0" fontId="7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5" fillId="0" borderId="7" xfId="0" applyFont="1" applyBorder="1" applyAlignment="1">
      <alignment horizontal="right"/>
    </xf>
    <xf numFmtId="0" fontId="0" fillId="3" borderId="8" xfId="0" applyFill="1" applyBorder="1"/>
    <xf numFmtId="0" fontId="0" fillId="3" borderId="9" xfId="0" applyFill="1" applyBorder="1"/>
    <xf numFmtId="0" fontId="5" fillId="0" borderId="10" xfId="0" applyFont="1" applyBorder="1" applyAlignment="1">
      <alignment horizontal="right"/>
    </xf>
    <xf numFmtId="0" fontId="0" fillId="3" borderId="7" xfId="0" applyFill="1" applyBorder="1"/>
    <xf numFmtId="0" fontId="4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11" xfId="0" applyFont="1" applyBorder="1"/>
    <xf numFmtId="0" fontId="0" fillId="2" borderId="12" xfId="0" applyFill="1" applyBorder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8" fillId="0" borderId="0" xfId="0" applyFont="1"/>
    <xf numFmtId="2" fontId="0" fillId="0" borderId="8" xfId="0" applyNumberFormat="1" applyBorder="1"/>
    <xf numFmtId="2" fontId="0" fillId="3" borderId="8" xfId="0" applyNumberFormat="1" applyFill="1" applyBorder="1"/>
    <xf numFmtId="2" fontId="0" fillId="2" borderId="14" xfId="0" applyNumberFormat="1" applyFill="1" applyBorder="1"/>
    <xf numFmtId="2" fontId="0" fillId="2" borderId="15" xfId="0" applyNumberFormat="1" applyFill="1" applyBorder="1"/>
    <xf numFmtId="2" fontId="0" fillId="3" borderId="9" xfId="0" applyNumberFormat="1" applyFill="1" applyBorder="1"/>
    <xf numFmtId="2" fontId="0" fillId="3" borderId="16" xfId="0" applyNumberFormat="1" applyFill="1" applyBorder="1"/>
    <xf numFmtId="2" fontId="0" fillId="0" borderId="17" xfId="0" applyNumberFormat="1" applyBorder="1"/>
    <xf numFmtId="2" fontId="0" fillId="3" borderId="7" xfId="0" applyNumberFormat="1" applyFill="1" applyBorder="1"/>
    <xf numFmtId="2" fontId="0" fillId="0" borderId="18" xfId="0" applyNumberFormat="1" applyBorder="1"/>
    <xf numFmtId="0" fontId="0" fillId="2" borderId="19" xfId="0" applyFill="1" applyBorder="1"/>
    <xf numFmtId="0" fontId="3" fillId="0" borderId="20" xfId="0" applyFont="1" applyBorder="1"/>
    <xf numFmtId="0" fontId="4" fillId="0" borderId="0" xfId="0" applyFont="1" applyAlignment="1">
      <alignment horizontal="center"/>
    </xf>
    <xf numFmtId="0" fontId="8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0" borderId="21" xfId="0" applyFont="1" applyBorder="1" applyAlignment="1">
      <alignment horizontal="left"/>
    </xf>
    <xf numFmtId="0" fontId="5" fillId="0" borderId="22" xfId="0" applyFont="1" applyBorder="1" applyAlignment="1">
      <alignment horizontal="right"/>
    </xf>
    <xf numFmtId="164" fontId="0" fillId="0" borderId="23" xfId="0" applyNumberFormat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2" fontId="0" fillId="0" borderId="27" xfId="0" applyNumberFormat="1" applyBorder="1"/>
    <xf numFmtId="0" fontId="5" fillId="0" borderId="28" xfId="0" applyFont="1" applyBorder="1" applyAlignment="1">
      <alignment horizontal="right"/>
    </xf>
    <xf numFmtId="2" fontId="0" fillId="0" borderId="29" xfId="0" applyNumberFormat="1" applyBorder="1"/>
    <xf numFmtId="2" fontId="0" fillId="3" borderId="29" xfId="0" applyNumberFormat="1" applyFill="1" applyBorder="1"/>
    <xf numFmtId="2" fontId="0" fillId="2" borderId="12" xfId="0" applyNumberFormat="1" applyFill="1" applyBorder="1"/>
    <xf numFmtId="2" fontId="0" fillId="0" borderId="30" xfId="0" applyNumberFormat="1" applyBorder="1"/>
    <xf numFmtId="2" fontId="0" fillId="3" borderId="31" xfId="0" applyNumberFormat="1" applyFill="1" applyBorder="1"/>
    <xf numFmtId="2" fontId="0" fillId="0" borderId="32" xfId="0" applyNumberFormat="1" applyBorder="1"/>
    <xf numFmtId="2" fontId="0" fillId="0" borderId="33" xfId="0" applyNumberFormat="1" applyBorder="1"/>
    <xf numFmtId="2" fontId="0" fillId="3" borderId="21" xfId="0" applyNumberFormat="1" applyFill="1" applyBorder="1"/>
    <xf numFmtId="2" fontId="0" fillId="3" borderId="34" xfId="0" applyNumberFormat="1" applyFill="1" applyBorder="1"/>
    <xf numFmtId="2" fontId="0" fillId="0" borderId="21" xfId="0" applyNumberFormat="1" applyBorder="1"/>
    <xf numFmtId="2" fontId="0" fillId="0" borderId="7" xfId="0" applyNumberFormat="1" applyBorder="1"/>
    <xf numFmtId="2" fontId="0" fillId="3" borderId="35" xfId="0" applyNumberFormat="1" applyFill="1" applyBorder="1"/>
    <xf numFmtId="2" fontId="0" fillId="0" borderId="36" xfId="0" applyNumberFormat="1" applyBorder="1"/>
    <xf numFmtId="0" fontId="0" fillId="2" borderId="37" xfId="0" applyFill="1" applyBorder="1"/>
    <xf numFmtId="2" fontId="0" fillId="0" borderId="38" xfId="0" applyNumberFormat="1" applyBorder="1"/>
    <xf numFmtId="2" fontId="0" fillId="0" borderId="39" xfId="0" applyNumberFormat="1" applyBorder="1"/>
    <xf numFmtId="2" fontId="0" fillId="3" borderId="40" xfId="0" applyNumberFormat="1" applyFill="1" applyBorder="1"/>
    <xf numFmtId="2" fontId="0" fillId="0" borderId="41" xfId="0" applyNumberFormat="1" applyBorder="1"/>
    <xf numFmtId="2" fontId="0" fillId="0" borderId="42" xfId="0" applyNumberFormat="1" applyBorder="1"/>
    <xf numFmtId="2" fontId="0" fillId="3" borderId="33" xfId="0" applyNumberFormat="1" applyFill="1" applyBorder="1"/>
    <xf numFmtId="2" fontId="0" fillId="3" borderId="43" xfId="0" applyNumberFormat="1" applyFill="1" applyBorder="1"/>
    <xf numFmtId="2" fontId="0" fillId="3" borderId="11" xfId="0" applyNumberFormat="1" applyFill="1" applyBorder="1"/>
    <xf numFmtId="2" fontId="0" fillId="3" borderId="44" xfId="0" applyNumberFormat="1" applyFill="1" applyBorder="1"/>
    <xf numFmtId="2" fontId="0" fillId="3" borderId="45" xfId="0" applyNumberFormat="1" applyFill="1" applyBorder="1"/>
    <xf numFmtId="2" fontId="0" fillId="3" borderId="39" xfId="0" applyNumberFormat="1" applyFill="1" applyBorder="1"/>
    <xf numFmtId="0" fontId="3" fillId="0" borderId="46" xfId="0" applyFont="1" applyBorder="1"/>
    <xf numFmtId="0" fontId="3" fillId="0" borderId="47" xfId="0" applyFont="1" applyBorder="1" applyAlignment="1"/>
    <xf numFmtId="0" fontId="3" fillId="0" borderId="48" xfId="0" applyFont="1" applyBorder="1" applyAlignment="1"/>
    <xf numFmtId="0" fontId="0" fillId="2" borderId="0" xfId="0" applyFill="1" applyBorder="1"/>
    <xf numFmtId="0" fontId="0" fillId="2" borderId="49" xfId="0" applyFill="1" applyBorder="1"/>
    <xf numFmtId="0" fontId="3" fillId="0" borderId="50" xfId="0" applyFont="1" applyBorder="1" applyAlignment="1">
      <alignment horizontal="center"/>
    </xf>
    <xf numFmtId="0" fontId="0" fillId="2" borderId="51" xfId="0" applyFill="1" applyBorder="1"/>
    <xf numFmtId="0" fontId="3" fillId="0" borderId="46" xfId="0" applyFont="1" applyBorder="1" applyAlignment="1">
      <alignment horizontal="center"/>
    </xf>
    <xf numFmtId="164" fontId="0" fillId="0" borderId="0" xfId="0" applyNumberFormat="1" applyBorder="1"/>
    <xf numFmtId="0" fontId="10" fillId="0" borderId="0" xfId="0" applyFont="1"/>
    <xf numFmtId="0" fontId="10" fillId="0" borderId="0" xfId="0" applyFont="1" applyBorder="1" applyAlignment="1"/>
    <xf numFmtId="164" fontId="0" fillId="0" borderId="0" xfId="0" applyNumberFormat="1" applyAlignment="1">
      <alignment horizontal="right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tabSelected="1" zoomScale="75" workbookViewId="0">
      <selection activeCell="A5" sqref="A5:O5"/>
    </sheetView>
  </sheetViews>
  <sheetFormatPr defaultRowHeight="12.75" x14ac:dyDescent="0.2"/>
  <cols>
    <col min="1" max="1" width="16.28515625" customWidth="1"/>
    <col min="2" max="15" width="11.140625" customWidth="1"/>
  </cols>
  <sheetData>
    <row r="1" spans="1:15" s="6" customFormat="1" ht="18" x14ac:dyDescent="0.25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s="6" customFormat="1" ht="20.25" x14ac:dyDescent="0.3">
      <c r="A2" s="89" t="s">
        <v>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s="6" customFormat="1" ht="15.75" x14ac:dyDescent="0.25">
      <c r="A3" s="90" t="s">
        <v>33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s="6" customFormat="1" ht="15.7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6" customFormat="1" ht="20.25" x14ac:dyDescent="0.3">
      <c r="A5" s="89" t="s">
        <v>41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25" x14ac:dyDescent="0.3">
      <c r="A6" s="37"/>
      <c r="B6" s="2"/>
      <c r="C6" s="2"/>
      <c r="D6" s="2"/>
      <c r="E6" s="2"/>
      <c r="F6" s="2"/>
      <c r="G6" s="2"/>
      <c r="H6" s="2"/>
      <c r="I6" s="2"/>
      <c r="J6" s="2"/>
      <c r="M6" s="2"/>
      <c r="N6" s="2"/>
    </row>
    <row r="7" spans="1:15" ht="23.4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19.5" thickTop="1" thickBot="1" x14ac:dyDescent="0.3">
      <c r="A8" s="21" t="s">
        <v>5</v>
      </c>
      <c r="B8" s="22" t="s">
        <v>6</v>
      </c>
      <c r="C8" s="73"/>
      <c r="D8" s="74" t="s">
        <v>0</v>
      </c>
      <c r="E8" s="75"/>
      <c r="F8" s="85" t="s">
        <v>1</v>
      </c>
      <c r="G8" s="86"/>
      <c r="H8" s="87"/>
      <c r="I8" s="80"/>
      <c r="J8" s="74" t="s">
        <v>2</v>
      </c>
      <c r="K8" s="75"/>
      <c r="L8" s="85" t="s">
        <v>3</v>
      </c>
      <c r="M8" s="86"/>
      <c r="N8" s="87"/>
      <c r="O8" s="9" t="s">
        <v>23</v>
      </c>
    </row>
    <row r="9" spans="1:15" ht="19.5" thickTop="1" thickBot="1" x14ac:dyDescent="0.3">
      <c r="A9" s="10"/>
      <c r="B9" s="19" t="s">
        <v>7</v>
      </c>
      <c r="C9" s="78" t="s">
        <v>34</v>
      </c>
      <c r="D9" s="78" t="s">
        <v>21</v>
      </c>
      <c r="E9" s="78" t="s">
        <v>20</v>
      </c>
      <c r="F9" s="78" t="s">
        <v>34</v>
      </c>
      <c r="G9" s="78" t="s">
        <v>21</v>
      </c>
      <c r="H9" s="78" t="s">
        <v>20</v>
      </c>
      <c r="I9" s="78" t="s">
        <v>34</v>
      </c>
      <c r="J9" s="78" t="s">
        <v>21</v>
      </c>
      <c r="K9" s="78" t="s">
        <v>20</v>
      </c>
      <c r="L9" s="78" t="s">
        <v>34</v>
      </c>
      <c r="M9" s="78" t="s">
        <v>21</v>
      </c>
      <c r="N9" s="78" t="s">
        <v>20</v>
      </c>
      <c r="O9" s="34" t="s">
        <v>24</v>
      </c>
    </row>
    <row r="10" spans="1:15" ht="16.5" thickTop="1" x14ac:dyDescent="0.25">
      <c r="A10" s="11" t="s">
        <v>4</v>
      </c>
      <c r="B10" s="20"/>
      <c r="C10" s="76"/>
      <c r="D10" s="77"/>
      <c r="E10" s="79"/>
      <c r="F10" s="76"/>
      <c r="G10" s="7"/>
      <c r="H10" s="7"/>
      <c r="I10" s="76"/>
      <c r="J10" s="7"/>
      <c r="K10" s="7"/>
      <c r="L10" s="76"/>
      <c r="M10" s="7"/>
      <c r="N10" s="8"/>
      <c r="O10" s="33"/>
    </row>
    <row r="11" spans="1:15" ht="20.100000000000001" customHeight="1" x14ac:dyDescent="0.2">
      <c r="A11" s="12" t="s">
        <v>8</v>
      </c>
      <c r="B11" s="48"/>
      <c r="C11" s="24"/>
      <c r="D11" s="24"/>
      <c r="E11" s="48"/>
      <c r="F11" s="24"/>
      <c r="G11" s="48"/>
      <c r="H11" s="48"/>
      <c r="I11" s="24"/>
      <c r="J11" s="24"/>
      <c r="K11" s="48"/>
      <c r="L11" s="24"/>
      <c r="M11" s="24"/>
      <c r="N11" s="48"/>
      <c r="O11" s="48"/>
    </row>
    <row r="12" spans="1:15" ht="20.100000000000001" customHeight="1" x14ac:dyDescent="0.2">
      <c r="A12" s="12" t="s">
        <v>9</v>
      </c>
      <c r="B12" s="48" t="str">
        <f>IF(B11="","",ROUND(B11/7.5,2))</f>
        <v/>
      </c>
      <c r="C12" s="58" t="str">
        <f>IF(C11="","",ROUND(C11/7.5,2))</f>
        <v/>
      </c>
      <c r="D12" s="58" t="str">
        <f>IF(D11="","",ROUND(D11/7.5,2))</f>
        <v/>
      </c>
      <c r="E12" s="57" t="str">
        <f>IF(E11="","",ROUND(E11/7.5,2))</f>
        <v/>
      </c>
      <c r="F12" s="58" t="str">
        <f>IF(F11="","",ROUND(F11/7.5,2))</f>
        <v/>
      </c>
      <c r="G12" s="57" t="str">
        <f t="shared" ref="G12:O12" si="0">IF(G11="","",ROUND(G11/7.5,2))</f>
        <v/>
      </c>
      <c r="H12" s="57" t="str">
        <f t="shared" si="0"/>
        <v/>
      </c>
      <c r="I12" s="58" t="str">
        <f>IF(I11="","",ROUND(I11/7.5,2))</f>
        <v/>
      </c>
      <c r="J12" s="58" t="str">
        <f t="shared" si="0"/>
        <v/>
      </c>
      <c r="K12" s="57" t="str">
        <f t="shared" si="0"/>
        <v/>
      </c>
      <c r="L12" s="58" t="str">
        <f>IF(L11="","",ROUND(L11/7.5,2))</f>
        <v/>
      </c>
      <c r="M12" s="58" t="str">
        <f t="shared" si="0"/>
        <v/>
      </c>
      <c r="N12" s="57" t="str">
        <f t="shared" si="0"/>
        <v/>
      </c>
      <c r="O12" s="54" t="str">
        <f t="shared" si="0"/>
        <v/>
      </c>
    </row>
    <row r="13" spans="1:15" ht="5.0999999999999996" customHeight="1" x14ac:dyDescent="0.2">
      <c r="A13" s="13"/>
      <c r="B13" s="49"/>
      <c r="C13" s="25"/>
      <c r="D13" s="25"/>
      <c r="E13" s="49"/>
      <c r="F13" s="25"/>
      <c r="G13" s="49"/>
      <c r="H13" s="49"/>
      <c r="I13" s="25"/>
      <c r="J13" s="25"/>
      <c r="K13" s="49"/>
      <c r="L13" s="25"/>
      <c r="M13" s="25"/>
      <c r="N13" s="49"/>
      <c r="O13" s="72"/>
    </row>
    <row r="14" spans="1:15" ht="15.75" x14ac:dyDescent="0.25">
      <c r="A14" s="11" t="s">
        <v>10</v>
      </c>
      <c r="B14" s="50"/>
      <c r="C14" s="26"/>
      <c r="D14" s="26"/>
      <c r="E14" s="50"/>
      <c r="F14" s="26"/>
      <c r="G14" s="50"/>
      <c r="H14" s="50"/>
      <c r="I14" s="26"/>
      <c r="J14" s="26"/>
      <c r="K14" s="50"/>
      <c r="L14" s="26"/>
      <c r="M14" s="26"/>
      <c r="N14" s="50"/>
      <c r="O14" s="27"/>
    </row>
    <row r="15" spans="1:15" ht="20.100000000000001" customHeight="1" x14ac:dyDescent="0.2">
      <c r="A15" s="12" t="s">
        <v>8</v>
      </c>
      <c r="B15" s="48"/>
      <c r="C15" s="24"/>
      <c r="D15" s="24"/>
      <c r="E15" s="48"/>
      <c r="F15" s="24"/>
      <c r="G15" s="48"/>
      <c r="H15" s="48"/>
      <c r="I15" s="24"/>
      <c r="J15" s="24"/>
      <c r="K15" s="48"/>
      <c r="L15" s="24"/>
      <c r="M15" s="24"/>
      <c r="N15" s="48"/>
      <c r="O15" s="48"/>
    </row>
    <row r="16" spans="1:15" ht="20.100000000000001" customHeight="1" x14ac:dyDescent="0.2">
      <c r="A16" s="12" t="s">
        <v>9</v>
      </c>
      <c r="B16" s="51" t="str">
        <f t="shared" ref="B16:O16" si="1">IF(B15="","",ROUND(B15/7.5,2))</f>
        <v/>
      </c>
      <c r="C16" s="58" t="str">
        <f>IF(C15="","",ROUND(C15/7.5,2))</f>
        <v/>
      </c>
      <c r="D16" s="58" t="str">
        <f t="shared" si="1"/>
        <v/>
      </c>
      <c r="E16" s="57" t="str">
        <f t="shared" si="1"/>
        <v/>
      </c>
      <c r="F16" s="58" t="str">
        <f>IF(F15="","",ROUND(F15/7.5,2))</f>
        <v/>
      </c>
      <c r="G16" s="57" t="str">
        <f t="shared" si="1"/>
        <v/>
      </c>
      <c r="H16" s="57" t="str">
        <f t="shared" si="1"/>
        <v/>
      </c>
      <c r="I16" s="58" t="str">
        <f>IF(I15="","",ROUND(I15/7.5,2))</f>
        <v/>
      </c>
      <c r="J16" s="58" t="str">
        <f t="shared" si="1"/>
        <v/>
      </c>
      <c r="K16" s="57" t="str">
        <f t="shared" si="1"/>
        <v/>
      </c>
      <c r="L16" s="58" t="str">
        <f>IF(L15="","",ROUND(L15/7.5,2))</f>
        <v/>
      </c>
      <c r="M16" s="58" t="str">
        <f t="shared" si="1"/>
        <v/>
      </c>
      <c r="N16" s="57" t="str">
        <f t="shared" si="1"/>
        <v/>
      </c>
      <c r="O16" s="54" t="str">
        <f t="shared" si="1"/>
        <v/>
      </c>
    </row>
    <row r="17" spans="1:29" ht="5.0999999999999996" customHeight="1" x14ac:dyDescent="0.2">
      <c r="A17" s="14"/>
      <c r="B17" s="52"/>
      <c r="C17" s="28"/>
      <c r="D17" s="28"/>
      <c r="E17" s="52"/>
      <c r="F17" s="28"/>
      <c r="G17" s="52"/>
      <c r="H17" s="52"/>
      <c r="I17" s="28"/>
      <c r="J17" s="28"/>
      <c r="K17" s="52"/>
      <c r="L17" s="28"/>
      <c r="M17" s="28"/>
      <c r="N17" s="52"/>
      <c r="O17" s="71"/>
    </row>
    <row r="18" spans="1:29" ht="15.75" x14ac:dyDescent="0.25">
      <c r="A18" s="11" t="s">
        <v>11</v>
      </c>
      <c r="B18" s="50"/>
      <c r="C18" s="26"/>
      <c r="D18" s="26"/>
      <c r="E18" s="50"/>
      <c r="F18" s="26"/>
      <c r="G18" s="50"/>
      <c r="H18" s="50"/>
      <c r="I18" s="26"/>
      <c r="J18" s="26"/>
      <c r="K18" s="50"/>
      <c r="L18" s="26"/>
      <c r="M18" s="26"/>
      <c r="N18" s="50"/>
      <c r="O18" s="27"/>
    </row>
    <row r="19" spans="1:29" ht="20.100000000000001" customHeight="1" x14ac:dyDescent="0.2">
      <c r="A19" s="12" t="s">
        <v>8</v>
      </c>
      <c r="B19" s="24"/>
      <c r="C19" s="24"/>
      <c r="D19" s="24"/>
      <c r="E19" s="48"/>
      <c r="F19" s="24"/>
      <c r="G19" s="48"/>
      <c r="H19" s="48"/>
      <c r="I19" s="24"/>
      <c r="J19" s="24"/>
      <c r="K19" s="48"/>
      <c r="L19" s="24"/>
      <c r="M19" s="24"/>
      <c r="N19" s="48"/>
      <c r="O19" s="48"/>
    </row>
    <row r="20" spans="1:29" ht="20.100000000000001" customHeight="1" x14ac:dyDescent="0.2">
      <c r="A20" s="12" t="s">
        <v>9</v>
      </c>
      <c r="B20" s="54" t="str">
        <f t="shared" ref="B20:O20" si="2">IF(B19="","",ROUND(B19/7.5,2))</f>
        <v/>
      </c>
      <c r="C20" s="58" t="str">
        <f t="shared" si="2"/>
        <v/>
      </c>
      <c r="D20" s="58" t="str">
        <f t="shared" si="2"/>
        <v/>
      </c>
      <c r="E20" s="57" t="str">
        <f t="shared" si="2"/>
        <v/>
      </c>
      <c r="F20" s="58" t="str">
        <f t="shared" si="2"/>
        <v/>
      </c>
      <c r="G20" s="57" t="str">
        <f t="shared" si="2"/>
        <v/>
      </c>
      <c r="H20" s="57" t="str">
        <f t="shared" si="2"/>
        <v/>
      </c>
      <c r="I20" s="58" t="str">
        <f t="shared" si="2"/>
        <v/>
      </c>
      <c r="J20" s="58" t="str">
        <f t="shared" si="2"/>
        <v/>
      </c>
      <c r="K20" s="57" t="str">
        <f t="shared" si="2"/>
        <v/>
      </c>
      <c r="L20" s="58" t="str">
        <f t="shared" si="2"/>
        <v/>
      </c>
      <c r="M20" s="58" t="str">
        <f t="shared" si="2"/>
        <v/>
      </c>
      <c r="N20" s="57" t="str">
        <f t="shared" si="2"/>
        <v/>
      </c>
      <c r="O20" s="54" t="str">
        <f t="shared" si="2"/>
        <v/>
      </c>
    </row>
    <row r="21" spans="1:29" s="3" customFormat="1" ht="5.0999999999999996" customHeight="1" x14ac:dyDescent="0.2">
      <c r="A21" s="14"/>
      <c r="B21" s="52"/>
      <c r="C21" s="28"/>
      <c r="D21" s="28"/>
      <c r="E21" s="52"/>
      <c r="F21" s="28"/>
      <c r="G21" s="52"/>
      <c r="H21" s="52"/>
      <c r="I21" s="28"/>
      <c r="J21" s="28"/>
      <c r="K21" s="52"/>
      <c r="L21" s="28"/>
      <c r="M21" s="28"/>
      <c r="N21" s="52"/>
      <c r="O21" s="7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5.75" x14ac:dyDescent="0.25">
      <c r="A22" s="11" t="s">
        <v>12</v>
      </c>
      <c r="B22" s="50"/>
      <c r="C22" s="26"/>
      <c r="D22" s="26"/>
      <c r="E22" s="50"/>
      <c r="F22" s="26"/>
      <c r="G22" s="50"/>
      <c r="H22" s="50"/>
      <c r="I22" s="26"/>
      <c r="J22" s="26"/>
      <c r="K22" s="50"/>
      <c r="L22" s="26"/>
      <c r="M22" s="26"/>
      <c r="N22" s="50"/>
      <c r="O22" s="27"/>
    </row>
    <row r="23" spans="1:29" ht="20.100000000000001" customHeight="1" x14ac:dyDescent="0.2">
      <c r="A23" s="12" t="s">
        <v>8</v>
      </c>
      <c r="B23" s="48"/>
      <c r="C23" s="24"/>
      <c r="D23" s="24"/>
      <c r="E23" s="48"/>
      <c r="F23" s="24"/>
      <c r="G23" s="48"/>
      <c r="H23" s="48"/>
      <c r="I23" s="24"/>
      <c r="J23" s="24"/>
      <c r="K23" s="48"/>
      <c r="L23" s="24"/>
      <c r="M23" s="24"/>
      <c r="N23" s="48"/>
      <c r="O23" s="48"/>
    </row>
    <row r="24" spans="1:29" ht="20.100000000000001" customHeight="1" x14ac:dyDescent="0.2">
      <c r="A24" s="12" t="s">
        <v>9</v>
      </c>
      <c r="B24" s="51" t="str">
        <f t="shared" ref="B24:O24" si="3">IF(B23="","",ROUND(B23/7.5,2))</f>
        <v/>
      </c>
      <c r="C24" s="58" t="str">
        <f t="shared" si="3"/>
        <v/>
      </c>
      <c r="D24" s="58" t="str">
        <f t="shared" si="3"/>
        <v/>
      </c>
      <c r="E24" s="57" t="str">
        <f t="shared" si="3"/>
        <v/>
      </c>
      <c r="F24" s="58" t="str">
        <f t="shared" si="3"/>
        <v/>
      </c>
      <c r="G24" s="57" t="str">
        <f t="shared" si="3"/>
        <v/>
      </c>
      <c r="H24" s="57" t="str">
        <f t="shared" si="3"/>
        <v/>
      </c>
      <c r="I24" s="58" t="str">
        <f t="shared" si="3"/>
        <v/>
      </c>
      <c r="J24" s="58" t="str">
        <f t="shared" si="3"/>
        <v/>
      </c>
      <c r="K24" s="57" t="str">
        <f t="shared" si="3"/>
        <v/>
      </c>
      <c r="L24" s="58" t="str">
        <f t="shared" si="3"/>
        <v/>
      </c>
      <c r="M24" s="58" t="str">
        <f t="shared" si="3"/>
        <v/>
      </c>
      <c r="N24" s="57" t="str">
        <f t="shared" si="3"/>
        <v/>
      </c>
      <c r="O24" s="63" t="str">
        <f t="shared" si="3"/>
        <v/>
      </c>
    </row>
    <row r="25" spans="1:29" s="3" customFormat="1" ht="5.0999999999999996" customHeight="1" x14ac:dyDescent="0.2">
      <c r="A25" s="14"/>
      <c r="B25" s="52"/>
      <c r="C25" s="28"/>
      <c r="D25" s="28"/>
      <c r="E25" s="52"/>
      <c r="F25" s="28"/>
      <c r="G25" s="52"/>
      <c r="H25" s="52"/>
      <c r="I25" s="28"/>
      <c r="J25" s="28"/>
      <c r="K25" s="52"/>
      <c r="L25" s="28"/>
      <c r="M25" s="28"/>
      <c r="N25" s="52"/>
      <c r="O25" s="29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5.75" x14ac:dyDescent="0.25">
      <c r="A26" s="11" t="s">
        <v>13</v>
      </c>
      <c r="B26" s="50"/>
      <c r="C26" s="26"/>
      <c r="D26" s="26"/>
      <c r="E26" s="50"/>
      <c r="F26" s="26"/>
      <c r="G26" s="50"/>
      <c r="H26" s="50"/>
      <c r="I26" s="26"/>
      <c r="J26" s="26"/>
      <c r="K26" s="50"/>
      <c r="L26" s="26"/>
      <c r="M26" s="26"/>
      <c r="N26" s="50"/>
      <c r="O26" s="27"/>
    </row>
    <row r="27" spans="1:29" ht="20.100000000000001" customHeight="1" x14ac:dyDescent="0.2">
      <c r="A27" s="12" t="s">
        <v>8</v>
      </c>
      <c r="B27" s="48"/>
      <c r="C27" s="24"/>
      <c r="D27" s="24"/>
      <c r="E27" s="48"/>
      <c r="F27" s="24"/>
      <c r="G27" s="48"/>
      <c r="H27" s="48"/>
      <c r="I27" s="24"/>
      <c r="J27" s="24"/>
      <c r="K27" s="48"/>
      <c r="L27" s="24"/>
      <c r="M27" s="24"/>
      <c r="N27" s="48"/>
      <c r="O27" s="48"/>
    </row>
    <row r="28" spans="1:29" ht="20.100000000000001" customHeight="1" thickBot="1" x14ac:dyDescent="0.25">
      <c r="A28" s="15" t="s">
        <v>9</v>
      </c>
      <c r="B28" s="51" t="str">
        <f t="shared" ref="B28:O28" si="4">IF(B27="","",ROUND(B27/7.5,2))</f>
        <v/>
      </c>
      <c r="C28" s="58" t="str">
        <f t="shared" si="4"/>
        <v/>
      </c>
      <c r="D28" s="58" t="str">
        <f t="shared" si="4"/>
        <v/>
      </c>
      <c r="E28" s="57" t="str">
        <f t="shared" si="4"/>
        <v/>
      </c>
      <c r="F28" s="58" t="str">
        <f t="shared" si="4"/>
        <v/>
      </c>
      <c r="G28" s="57" t="str">
        <f t="shared" si="4"/>
        <v/>
      </c>
      <c r="H28" s="57" t="str">
        <f t="shared" si="4"/>
        <v/>
      </c>
      <c r="I28" s="58" t="str">
        <f t="shared" si="4"/>
        <v/>
      </c>
      <c r="J28" s="58" t="str">
        <f t="shared" si="4"/>
        <v/>
      </c>
      <c r="K28" s="57" t="str">
        <f t="shared" si="4"/>
        <v/>
      </c>
      <c r="L28" s="58" t="str">
        <f t="shared" si="4"/>
        <v/>
      </c>
      <c r="M28" s="58" t="str">
        <f t="shared" si="4"/>
        <v/>
      </c>
      <c r="N28" s="57" t="str">
        <f t="shared" si="4"/>
        <v/>
      </c>
      <c r="O28" s="63" t="str">
        <f t="shared" si="4"/>
        <v/>
      </c>
    </row>
    <row r="29" spans="1:29" s="3" customFormat="1" ht="5.0999999999999996" customHeight="1" thickTop="1" x14ac:dyDescent="0.2">
      <c r="A29" s="14"/>
      <c r="B29" s="52"/>
      <c r="C29" s="28"/>
      <c r="D29" s="28"/>
      <c r="E29" s="52"/>
      <c r="F29" s="28"/>
      <c r="G29" s="52"/>
      <c r="H29" s="52"/>
      <c r="I29" s="28"/>
      <c r="J29" s="28"/>
      <c r="K29" s="52"/>
      <c r="L29" s="28"/>
      <c r="M29" s="28"/>
      <c r="N29" s="52"/>
      <c r="O29" s="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1" customFormat="1" ht="5.0999999999999996" customHeight="1" x14ac:dyDescent="0.2">
      <c r="A30" s="16"/>
      <c r="B30" s="55"/>
      <c r="C30" s="31"/>
      <c r="D30" s="31"/>
      <c r="E30" s="55"/>
      <c r="F30" s="31"/>
      <c r="G30" s="55"/>
      <c r="H30" s="55"/>
      <c r="I30" s="31"/>
      <c r="J30" s="31"/>
      <c r="K30" s="55"/>
      <c r="L30" s="31"/>
      <c r="M30" s="31"/>
      <c r="N30" s="55"/>
      <c r="O30" s="29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5.75" x14ac:dyDescent="0.25">
      <c r="A31" s="17" t="s">
        <v>18</v>
      </c>
      <c r="B31" s="50"/>
      <c r="C31" s="26"/>
      <c r="D31" s="26"/>
      <c r="E31" s="50"/>
      <c r="F31" s="26"/>
      <c r="G31" s="50"/>
      <c r="H31" s="50"/>
      <c r="I31" s="26"/>
      <c r="J31" s="26"/>
      <c r="K31" s="50"/>
      <c r="L31" s="26"/>
      <c r="M31" s="26"/>
      <c r="N31" s="50"/>
      <c r="O31" s="27"/>
    </row>
    <row r="32" spans="1:29" ht="20.100000000000001" customHeight="1" x14ac:dyDescent="0.2">
      <c r="A32" s="12" t="s">
        <v>8</v>
      </c>
      <c r="B32" s="46" t="str">
        <f t="shared" ref="B32:O32" si="5">IF(B11+B15+B19+B23+B27=0,"",B11+B15+B19+B23+B27)</f>
        <v/>
      </c>
      <c r="C32" s="32" t="str">
        <f>IF(C11+C15+C19+C23+C27=0,"",C11+C15+C19+C23+C27)</f>
        <v/>
      </c>
      <c r="D32" s="32" t="str">
        <f t="shared" si="5"/>
        <v/>
      </c>
      <c r="E32" s="46" t="str">
        <f t="shared" si="5"/>
        <v/>
      </c>
      <c r="F32" s="32" t="str">
        <f t="shared" si="5"/>
        <v/>
      </c>
      <c r="G32" s="46" t="str">
        <f t="shared" si="5"/>
        <v/>
      </c>
      <c r="H32" s="46" t="str">
        <f t="shared" si="5"/>
        <v/>
      </c>
      <c r="I32" s="32" t="str">
        <f t="shared" si="5"/>
        <v/>
      </c>
      <c r="J32" s="32" t="str">
        <f t="shared" si="5"/>
        <v/>
      </c>
      <c r="K32" s="46" t="str">
        <f t="shared" si="5"/>
        <v/>
      </c>
      <c r="L32" s="32" t="str">
        <f t="shared" si="5"/>
        <v/>
      </c>
      <c r="M32" s="32" t="str">
        <f t="shared" si="5"/>
        <v/>
      </c>
      <c r="N32" s="46" t="str">
        <f t="shared" si="5"/>
        <v/>
      </c>
      <c r="O32" s="62" t="str">
        <f t="shared" si="5"/>
        <v/>
      </c>
    </row>
    <row r="33" spans="1:29" ht="20.100000000000001" customHeight="1" thickBot="1" x14ac:dyDescent="0.25">
      <c r="A33" s="15" t="s">
        <v>9</v>
      </c>
      <c r="B33" s="51" t="str">
        <f>IF(B32="","",ROUND(B32/37.5,2))</f>
        <v/>
      </c>
      <c r="C33" s="65" t="str">
        <f t="shared" ref="C33:M33" si="6">IF(C32="","",ROUND(C32/37.5,2))</f>
        <v/>
      </c>
      <c r="D33" s="65" t="str">
        <f t="shared" si="6"/>
        <v/>
      </c>
      <c r="E33" s="51" t="str">
        <f t="shared" si="6"/>
        <v/>
      </c>
      <c r="F33" s="65" t="str">
        <f t="shared" si="6"/>
        <v/>
      </c>
      <c r="G33" s="51" t="str">
        <f t="shared" si="6"/>
        <v/>
      </c>
      <c r="H33" s="51" t="str">
        <f t="shared" si="6"/>
        <v/>
      </c>
      <c r="I33" s="65" t="str">
        <f t="shared" si="6"/>
        <v/>
      </c>
      <c r="J33" s="65" t="str">
        <f t="shared" si="6"/>
        <v/>
      </c>
      <c r="K33" s="51" t="str">
        <f t="shared" si="6"/>
        <v/>
      </c>
      <c r="L33" s="65" t="str">
        <f t="shared" si="6"/>
        <v/>
      </c>
      <c r="M33" s="65" t="str">
        <f t="shared" si="6"/>
        <v/>
      </c>
      <c r="N33" s="51" t="str">
        <f>IF(N32="","",ROUND(N32/37.5,2))</f>
        <v/>
      </c>
      <c r="O33" s="66" t="str">
        <f>IF(O32="","",ROUND(O32/37.5,2))</f>
        <v/>
      </c>
    </row>
    <row r="34" spans="1:29" s="3" customFormat="1" ht="5.0999999999999996" customHeight="1" thickTop="1" x14ac:dyDescent="0.2">
      <c r="A34" s="14"/>
      <c r="B34" s="67"/>
      <c r="C34" s="68"/>
      <c r="D34" s="68"/>
      <c r="E34" s="67"/>
      <c r="F34" s="68"/>
      <c r="G34" s="67"/>
      <c r="H34" s="67"/>
      <c r="I34" s="68"/>
      <c r="J34" s="68"/>
      <c r="K34" s="67"/>
      <c r="L34" s="68"/>
      <c r="M34" s="68"/>
      <c r="N34" s="69"/>
      <c r="O34" s="70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5.75" x14ac:dyDescent="0.25">
      <c r="A35" s="17" t="s">
        <v>14</v>
      </c>
      <c r="B35" s="50"/>
      <c r="C35" s="26"/>
      <c r="D35" s="26"/>
      <c r="E35" s="50"/>
      <c r="F35" s="26"/>
      <c r="G35" s="50"/>
      <c r="H35" s="50"/>
      <c r="I35" s="26"/>
      <c r="J35" s="26"/>
      <c r="K35" s="50"/>
      <c r="L35" s="26"/>
      <c r="M35" s="26"/>
      <c r="N35" s="50"/>
      <c r="O35" s="27"/>
    </row>
    <row r="36" spans="1:29" ht="20.100000000000001" customHeight="1" x14ac:dyDescent="0.2">
      <c r="A36" s="18" t="s">
        <v>19</v>
      </c>
      <c r="B36" s="53" t="str">
        <f>IF(B32="","",52)</f>
        <v/>
      </c>
      <c r="C36" s="30" t="str">
        <f>IF(C32="","",52)</f>
        <v/>
      </c>
      <c r="D36" s="30" t="str">
        <f t="shared" ref="D36:O36" si="7">IF(D32="","",52)</f>
        <v/>
      </c>
      <c r="E36" s="53" t="str">
        <f t="shared" si="7"/>
        <v/>
      </c>
      <c r="F36" s="30" t="str">
        <f t="shared" si="7"/>
        <v/>
      </c>
      <c r="G36" s="53" t="str">
        <f t="shared" si="7"/>
        <v/>
      </c>
      <c r="H36" s="53" t="str">
        <f t="shared" si="7"/>
        <v/>
      </c>
      <c r="I36" s="30" t="str">
        <f t="shared" si="7"/>
        <v/>
      </c>
      <c r="J36" s="30" t="str">
        <f t="shared" si="7"/>
        <v/>
      </c>
      <c r="K36" s="53" t="str">
        <f t="shared" si="7"/>
        <v/>
      </c>
      <c r="L36" s="30" t="str">
        <f t="shared" si="7"/>
        <v/>
      </c>
      <c r="M36" s="30" t="str">
        <f t="shared" si="7"/>
        <v/>
      </c>
      <c r="N36" s="53" t="str">
        <f t="shared" si="7"/>
        <v/>
      </c>
      <c r="O36" s="60" t="str">
        <f t="shared" si="7"/>
        <v/>
      </c>
    </row>
    <row r="37" spans="1:29" ht="20.100000000000001" customHeight="1" x14ac:dyDescent="0.2">
      <c r="A37" s="12" t="s">
        <v>8</v>
      </c>
      <c r="B37" s="53" t="str">
        <f t="shared" ref="B37:O37" si="8">IF(B32="","",B36*B32)</f>
        <v/>
      </c>
      <c r="C37" s="30" t="str">
        <f t="shared" si="8"/>
        <v/>
      </c>
      <c r="D37" s="30" t="str">
        <f t="shared" si="8"/>
        <v/>
      </c>
      <c r="E37" s="53" t="str">
        <f t="shared" si="8"/>
        <v/>
      </c>
      <c r="F37" s="30" t="str">
        <f t="shared" si="8"/>
        <v/>
      </c>
      <c r="G37" s="53" t="str">
        <f t="shared" si="8"/>
        <v/>
      </c>
      <c r="H37" s="53" t="str">
        <f t="shared" si="8"/>
        <v/>
      </c>
      <c r="I37" s="30" t="str">
        <f t="shared" si="8"/>
        <v/>
      </c>
      <c r="J37" s="30" t="str">
        <f t="shared" si="8"/>
        <v/>
      </c>
      <c r="K37" s="53" t="str">
        <f t="shared" si="8"/>
        <v/>
      </c>
      <c r="L37" s="30" t="str">
        <f t="shared" si="8"/>
        <v/>
      </c>
      <c r="M37" s="30" t="str">
        <f t="shared" si="8"/>
        <v/>
      </c>
      <c r="N37" s="53" t="str">
        <f t="shared" si="8"/>
        <v/>
      </c>
      <c r="O37" s="60" t="str">
        <f t="shared" si="8"/>
        <v/>
      </c>
    </row>
    <row r="38" spans="1:29" ht="20.100000000000001" customHeight="1" thickBot="1" x14ac:dyDescent="0.25">
      <c r="A38" s="47" t="s">
        <v>9</v>
      </c>
      <c r="B38" s="51" t="str">
        <f>IF(B37="","",ROUND(B37/1744,2))</f>
        <v/>
      </c>
      <c r="C38" s="65" t="str">
        <f t="shared" ref="C38:N38" si="9">IF(C37="","",ROUND(C37/1744,2))</f>
        <v/>
      </c>
      <c r="D38" s="65" t="str">
        <f t="shared" si="9"/>
        <v/>
      </c>
      <c r="E38" s="51" t="str">
        <f t="shared" si="9"/>
        <v/>
      </c>
      <c r="F38" s="65" t="str">
        <f t="shared" si="9"/>
        <v/>
      </c>
      <c r="G38" s="51" t="str">
        <f t="shared" si="9"/>
        <v/>
      </c>
      <c r="H38" s="51" t="str">
        <f t="shared" si="9"/>
        <v/>
      </c>
      <c r="I38" s="65" t="str">
        <f t="shared" si="9"/>
        <v/>
      </c>
      <c r="J38" s="65" t="str">
        <f t="shared" si="9"/>
        <v/>
      </c>
      <c r="K38" s="51" t="str">
        <f t="shared" si="9"/>
        <v/>
      </c>
      <c r="L38" s="65" t="str">
        <f t="shared" si="9"/>
        <v/>
      </c>
      <c r="M38" s="65" t="str">
        <f t="shared" si="9"/>
        <v/>
      </c>
      <c r="N38" s="51" t="str">
        <f t="shared" si="9"/>
        <v/>
      </c>
      <c r="O38" s="66" t="str">
        <f>IF(O37="","",ROUND(O37/1744,2))</f>
        <v/>
      </c>
    </row>
    <row r="39" spans="1:29" ht="5.25" customHeight="1" x14ac:dyDescent="0.2">
      <c r="A39" s="39"/>
      <c r="B39" s="56"/>
      <c r="C39" s="59"/>
      <c r="D39" s="59"/>
      <c r="E39" s="55"/>
      <c r="F39" s="59"/>
      <c r="G39" s="56"/>
      <c r="H39" s="56"/>
      <c r="I39" s="59"/>
      <c r="J39" s="59"/>
      <c r="K39" s="55"/>
      <c r="L39" s="59"/>
      <c r="M39" s="59"/>
      <c r="N39" s="55"/>
      <c r="O39" s="64"/>
    </row>
    <row r="40" spans="1:29" ht="15.75" x14ac:dyDescent="0.25">
      <c r="A40" s="40" t="s">
        <v>14</v>
      </c>
      <c r="B40" s="43"/>
      <c r="C40" s="44"/>
      <c r="D40" s="44"/>
      <c r="E40" s="61"/>
      <c r="F40" s="44"/>
      <c r="G40" s="44"/>
      <c r="H40" s="44"/>
      <c r="I40" s="44"/>
      <c r="J40" s="44"/>
      <c r="K40" s="61"/>
      <c r="L40" s="44"/>
      <c r="M40" s="44"/>
      <c r="N40" s="61"/>
      <c r="O40" s="45"/>
    </row>
    <row r="41" spans="1:29" ht="27" customHeight="1" thickBot="1" x14ac:dyDescent="0.25">
      <c r="A41" s="41" t="s">
        <v>26</v>
      </c>
      <c r="B41" s="42" t="str">
        <f>IF(B37="","",B37*99.8)</f>
        <v/>
      </c>
      <c r="C41" s="42" t="str">
        <f>IF(C37="","",C37*90.2)</f>
        <v/>
      </c>
      <c r="D41" s="42" t="str">
        <f>IF(D37="","",D37*89.3)</f>
        <v/>
      </c>
      <c r="E41" s="42" t="str">
        <f>IF(E37="","",E37*78.4)</f>
        <v/>
      </c>
      <c r="F41" s="42" t="str">
        <f>IF(F37="","",F37*90.2)</f>
        <v/>
      </c>
      <c r="G41" s="42" t="str">
        <f>IF(G37="","",G37*89.3)</f>
        <v/>
      </c>
      <c r="H41" s="42" t="str">
        <f>IF(H37="","",H37*78.4)</f>
        <v/>
      </c>
      <c r="I41" s="42" t="str">
        <f>IF(I37="","",I37*90.2)</f>
        <v/>
      </c>
      <c r="J41" s="42" t="str">
        <f>IF(J37="","",J37*89.3)</f>
        <v/>
      </c>
      <c r="K41" s="42" t="str">
        <f>IF(K37="","",K37*78.4)</f>
        <v/>
      </c>
      <c r="L41" s="42" t="str">
        <f>IF(L37="","",L37*90.2)</f>
        <v/>
      </c>
      <c r="M41" s="42" t="str">
        <f>IF(M37="","",M37*89.3)</f>
        <v/>
      </c>
      <c r="N41" s="42" t="str">
        <f>IF(N37="","",N37*78.4)</f>
        <v/>
      </c>
      <c r="O41" s="42" t="str">
        <f>IF(O37="","",O37*39.2)</f>
        <v/>
      </c>
    </row>
    <row r="42" spans="1:29" ht="18" customHeight="1" thickTop="1" x14ac:dyDescent="0.2">
      <c r="A42" s="3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81"/>
      <c r="O42" s="1"/>
    </row>
    <row r="43" spans="1:29" x14ac:dyDescent="0.2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  <row r="44" spans="1:29" x14ac:dyDescent="0.2">
      <c r="A44" s="4"/>
      <c r="B44" s="5"/>
      <c r="C44" s="5"/>
      <c r="D44" s="5"/>
      <c r="G44" s="5"/>
      <c r="H44" s="5"/>
      <c r="I44" s="1"/>
      <c r="K44" s="5"/>
      <c r="L44" s="5"/>
      <c r="M44" s="5"/>
      <c r="N44" s="5"/>
    </row>
    <row r="45" spans="1:29" x14ac:dyDescent="0.2">
      <c r="A45" s="6" t="s">
        <v>15</v>
      </c>
      <c r="G45" s="6" t="s">
        <v>16</v>
      </c>
      <c r="K45" s="6" t="s">
        <v>17</v>
      </c>
      <c r="L45" s="6"/>
    </row>
    <row r="47" spans="1:29" ht="15" x14ac:dyDescent="0.2">
      <c r="A47" s="82" t="s">
        <v>27</v>
      </c>
      <c r="I47" s="82" t="s">
        <v>32</v>
      </c>
    </row>
    <row r="48" spans="1:29" ht="15" x14ac:dyDescent="0.2">
      <c r="A48" s="82" t="s">
        <v>28</v>
      </c>
      <c r="I48" s="82" t="s">
        <v>37</v>
      </c>
      <c r="M48" s="84"/>
      <c r="N48" s="84"/>
    </row>
    <row r="49" spans="1:29" ht="15" x14ac:dyDescent="0.2">
      <c r="A49" s="82" t="s">
        <v>29</v>
      </c>
      <c r="I49" s="82" t="s">
        <v>38</v>
      </c>
    </row>
    <row r="50" spans="1:29" ht="15" x14ac:dyDescent="0.2">
      <c r="A50" s="82" t="s">
        <v>30</v>
      </c>
      <c r="I50" s="82" t="s">
        <v>39</v>
      </c>
    </row>
    <row r="51" spans="1:29" ht="15" x14ac:dyDescent="0.2">
      <c r="A51" s="82" t="s">
        <v>31</v>
      </c>
      <c r="I51" s="82" t="s">
        <v>36</v>
      </c>
    </row>
    <row r="52" spans="1:29" ht="15" x14ac:dyDescent="0.2">
      <c r="A52" s="82" t="s">
        <v>22</v>
      </c>
      <c r="I52" s="83" t="s">
        <v>40</v>
      </c>
    </row>
    <row r="53" spans="1:29" s="23" customForma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7" spans="1:29" x14ac:dyDescent="0.2">
      <c r="B57" s="36"/>
      <c r="C57" s="36"/>
      <c r="D57" s="36"/>
      <c r="E57" s="36"/>
      <c r="F57" s="36"/>
      <c r="G57" s="36"/>
    </row>
    <row r="59" spans="1:29" s="23" customFormat="1" x14ac:dyDescent="0.2"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</sheetData>
  <mergeCells count="8">
    <mergeCell ref="M48:N48"/>
    <mergeCell ref="L8:N8"/>
    <mergeCell ref="F8:H8"/>
    <mergeCell ref="A1:O1"/>
    <mergeCell ref="A2:O2"/>
    <mergeCell ref="A3:O3"/>
    <mergeCell ref="A5:O5"/>
    <mergeCell ref="A43:N43"/>
  </mergeCells>
  <phoneticPr fontId="1" type="noConversion"/>
  <printOptions horizontalCentered="1" verticalCentered="1"/>
  <pageMargins left="0" right="0" top="0.75" bottom="0.5" header="0" footer="0"/>
  <pageSetup scale="62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A</vt:lpstr>
    </vt:vector>
  </TitlesOfParts>
  <Company>Broward County, FL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JDEDIEGO</dc:creator>
  <cp:lastModifiedBy>Torres, Karen</cp:lastModifiedBy>
  <cp:lastPrinted>2015-03-30T14:14:30Z</cp:lastPrinted>
  <dcterms:created xsi:type="dcterms:W3CDTF">2004-06-03T17:08:06Z</dcterms:created>
  <dcterms:modified xsi:type="dcterms:W3CDTF">2016-06-30T15:54:37Z</dcterms:modified>
</cp:coreProperties>
</file>